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00" windowWidth="15465" windowHeight="12600" tabRatio="899" activeTab="0"/>
  </bookViews>
  <sheets>
    <sheet name="DeepFritz7" sheetId="1" r:id="rId1"/>
  </sheets>
  <definedNames/>
  <calcPr fullCalcOnLoad="1"/>
</workbook>
</file>

<file path=xl/sharedStrings.xml><?xml version="1.0" encoding="utf-8"?>
<sst xmlns="http://schemas.openxmlformats.org/spreadsheetml/2006/main" count="153" uniqueCount="137">
  <si>
    <t>© Manfred Meiler</t>
  </si>
  <si>
    <t>solve-t [s]</t>
  </si>
  <si>
    <t>K-Attack  (38)</t>
  </si>
  <si>
    <t xml:space="preserve">  01)  ...Re8-e3</t>
  </si>
  <si>
    <t xml:space="preserve">  02)  ...Bd7xg4</t>
  </si>
  <si>
    <t xml:space="preserve">  03)  Ng3-f5</t>
  </si>
  <si>
    <t xml:space="preserve">  04)  ...e6-e5</t>
  </si>
  <si>
    <t xml:space="preserve">  05)  f5-f6</t>
  </si>
  <si>
    <t xml:space="preserve">  06)  Nd4-f5</t>
  </si>
  <si>
    <t xml:space="preserve">  07)  Rc1-d1</t>
  </si>
  <si>
    <t xml:space="preserve">  08)  Bc2xh7+</t>
  </si>
  <si>
    <t xml:space="preserve">  09)  Ng5xf7</t>
  </si>
  <si>
    <t xml:space="preserve">  10)  Ne3-f5</t>
  </si>
  <si>
    <t xml:space="preserve">  11)  Qd1-h5</t>
  </si>
  <si>
    <t xml:space="preserve">  12)  Bb1xf5</t>
  </si>
  <si>
    <t xml:space="preserve">  13)  ...Ng4xh2</t>
  </si>
  <si>
    <t xml:space="preserve">  14)  ...a7-a6</t>
  </si>
  <si>
    <t xml:space="preserve">  15)  Rd1xd4</t>
  </si>
  <si>
    <t xml:space="preserve">  16)  Bb4-a5</t>
  </si>
  <si>
    <t xml:space="preserve">  41)  d4-d5</t>
  </si>
  <si>
    <t xml:space="preserve">  42)  Rf1xf6</t>
  </si>
  <si>
    <t xml:space="preserve">  44)  Bd3xe4</t>
  </si>
  <si>
    <t xml:space="preserve">  45)  ...Ne6-f4+</t>
  </si>
  <si>
    <t xml:space="preserve">  48)  ...Rc7-c4</t>
  </si>
  <si>
    <t xml:space="preserve">  53)  Bc1-h6</t>
  </si>
  <si>
    <t xml:space="preserve">  56)  ...Rb7-b5</t>
  </si>
  <si>
    <t xml:space="preserve">  57)  Bc1-b2</t>
  </si>
  <si>
    <t xml:space="preserve">  58)  Nh5-f6</t>
  </si>
  <si>
    <t xml:space="preserve">  59)  e2-e4</t>
  </si>
  <si>
    <t xml:space="preserve">  64)  Rh1xh5</t>
  </si>
  <si>
    <t xml:space="preserve">  65)  h4-h5</t>
  </si>
  <si>
    <t xml:space="preserve">  66)  Na4-b6</t>
  </si>
  <si>
    <t xml:space="preserve">  71)  g2-g4</t>
  </si>
  <si>
    <t xml:space="preserve">  72)  Qe2-e3</t>
  </si>
  <si>
    <t xml:space="preserve">  73)  d4-d5</t>
  </si>
  <si>
    <t xml:space="preserve">  81)  e4-e5+</t>
  </si>
  <si>
    <t xml:space="preserve">  82)  h2-h3</t>
  </si>
  <si>
    <t xml:space="preserve">  83)  Ne4-f6+</t>
  </si>
  <si>
    <t xml:space="preserve">  91)  Qd1-f3</t>
  </si>
  <si>
    <t xml:space="preserve">  92)  Ng4xh6</t>
  </si>
  <si>
    <t xml:space="preserve">  93)  Bc1-b2</t>
  </si>
  <si>
    <t>Pos-Game  (36)</t>
  </si>
  <si>
    <t xml:space="preserve">  17)  Rc1-c4</t>
  </si>
  <si>
    <t xml:space="preserve">  18)  Nc4-e5</t>
  </si>
  <si>
    <t xml:space="preserve">  19)  a3xb4</t>
  </si>
  <si>
    <t xml:space="preserve">  20)  f2-f4</t>
  </si>
  <si>
    <t xml:space="preserve">  21)  Qd1-d3</t>
  </si>
  <si>
    <t xml:space="preserve">  22)  ...Rb7-e7</t>
  </si>
  <si>
    <t xml:space="preserve">  23)  e4-e5</t>
  </si>
  <si>
    <t xml:space="preserve">  24)  ...Qf7-e8</t>
  </si>
  <si>
    <t xml:space="preserve">  25)  ...Qd8-h4+</t>
  </si>
  <si>
    <t xml:space="preserve">  26)  Bc1-g5</t>
  </si>
  <si>
    <t xml:space="preserve">  27)  ...Ne6-d4</t>
  </si>
  <si>
    <t xml:space="preserve">  28)  ...a4-a3</t>
  </si>
  <si>
    <t xml:space="preserve">  29)  Bd2-e3</t>
  </si>
  <si>
    <t xml:space="preserve">  30)  ...h7-h6</t>
  </si>
  <si>
    <t xml:space="preserve">  31)  ...h7-h5</t>
  </si>
  <si>
    <t xml:space="preserve">  32)  e3-e4</t>
  </si>
  <si>
    <t xml:space="preserve">  46)  Nf3-g5</t>
  </si>
  <si>
    <t xml:space="preserve">  47)  ...d5xc4</t>
  </si>
  <si>
    <t xml:space="preserve">  49) ...e5-e4</t>
  </si>
  <si>
    <t xml:space="preserve">  50)  Qg4-g3</t>
  </si>
  <si>
    <t xml:space="preserve">  54)  c2-c4</t>
  </si>
  <si>
    <t xml:space="preserve">  60)  Bb4-d2</t>
  </si>
  <si>
    <t xml:space="preserve">  61)  ...Bb7xf3</t>
  </si>
  <si>
    <t xml:space="preserve">  67)  ...h7xg6</t>
  </si>
  <si>
    <t xml:space="preserve">  68)  Be5-f4</t>
  </si>
  <si>
    <t xml:space="preserve">  74)  ...Ra7-e7</t>
  </si>
  <si>
    <t xml:space="preserve">  75)  g3-g4</t>
  </si>
  <si>
    <t xml:space="preserve">  76)  ...Ne5-d3+</t>
  </si>
  <si>
    <t xml:space="preserve">  84)  ...Rc7-d7</t>
  </si>
  <si>
    <t xml:space="preserve">  85)  ...h7-h6</t>
  </si>
  <si>
    <t xml:space="preserve">  86)  ...Bc8-g4</t>
  </si>
  <si>
    <t xml:space="preserve">  87)  ...e7-e5</t>
  </si>
  <si>
    <t xml:space="preserve">  94)  Ng4-h6</t>
  </si>
  <si>
    <t xml:space="preserve">  95)  Ra1-a2</t>
  </si>
  <si>
    <t xml:space="preserve">  96)  Rh1-h3</t>
  </si>
  <si>
    <t xml:space="preserve">  97)  Rh4-g4</t>
  </si>
  <si>
    <t>Endgame  (26)</t>
  </si>
  <si>
    <t xml:space="preserve">  33)  ...d5-d4+</t>
  </si>
  <si>
    <t xml:space="preserve">  34)  ...Rc4xc3+</t>
  </si>
  <si>
    <t xml:space="preserve">  35)  c4-c5</t>
  </si>
  <si>
    <t xml:space="preserve">  36)  Rd4xd5</t>
  </si>
  <si>
    <t xml:space="preserve">  37)  Be5-f6</t>
  </si>
  <si>
    <t xml:space="preserve">  38)  Kb3-a4</t>
  </si>
  <si>
    <t xml:space="preserve">  39)  Ka5-b5</t>
  </si>
  <si>
    <t xml:space="preserve">  40)  f2-f3</t>
  </si>
  <si>
    <t xml:space="preserve">  43)  Kf3-g3</t>
  </si>
  <si>
    <t xml:space="preserve">  51)  ...Bb4-a5</t>
  </si>
  <si>
    <t xml:space="preserve">  52)  Na3xb5</t>
  </si>
  <si>
    <t xml:space="preserve">  55)  Nf3xg5</t>
  </si>
  <si>
    <t xml:space="preserve">  62)  Ke3-f4</t>
  </si>
  <si>
    <t xml:space="preserve">  63)  a2-a3</t>
  </si>
  <si>
    <t xml:space="preserve">  69)  Rd2-d6</t>
  </si>
  <si>
    <t xml:space="preserve">  70)  ...Ra8-a6</t>
  </si>
  <si>
    <t xml:space="preserve">  77)  Rd2-d5</t>
  </si>
  <si>
    <t xml:space="preserve">  78)  Bg4xc8</t>
  </si>
  <si>
    <t xml:space="preserve">  79)  h5-h6</t>
  </si>
  <si>
    <t xml:space="preserve">  80)  Ne3-g2</t>
  </si>
  <si>
    <t xml:space="preserve">  88)  d5-d6</t>
  </si>
  <si>
    <t xml:space="preserve">  89)  ...f5-f4</t>
  </si>
  <si>
    <t xml:space="preserve">  90)  g3-g4</t>
  </si>
  <si>
    <t xml:space="preserve">  98)  ...Bb7xf3</t>
  </si>
  <si>
    <t xml:space="preserve">  99)  Kb5-a6</t>
  </si>
  <si>
    <t xml:space="preserve"> 100)  ...Rd1-d2</t>
  </si>
  <si>
    <t>K.-Attack</t>
  </si>
  <si>
    <t>solved pos (sp-K)</t>
  </si>
  <si>
    <t>solve quote (LQ-K)</t>
  </si>
  <si>
    <t>solve-t min (GZ-K)</t>
  </si>
  <si>
    <t>Ø solve-t (MLZ-K)</t>
  </si>
  <si>
    <t xml:space="preserve">ELO - K </t>
  </si>
  <si>
    <t>Pos.-Game</t>
  </si>
  <si>
    <t>solved pos (sp-P)</t>
  </si>
  <si>
    <t>solve quote (LQ-P)</t>
  </si>
  <si>
    <t>solve-t min (GZ-P)</t>
  </si>
  <si>
    <t>Ø solve-t (MLZ-P)</t>
  </si>
  <si>
    <t>ELO - P</t>
  </si>
  <si>
    <t>solved pos (sp-E)</t>
  </si>
  <si>
    <t>solve quote (LQ-E)</t>
  </si>
  <si>
    <t>solve-t min (GZ-E)</t>
  </si>
  <si>
    <t>Ø solve-t (MLZ-E)</t>
  </si>
  <si>
    <t>ELO - E</t>
  </si>
  <si>
    <t>solved pos (sp-all)</t>
  </si>
  <si>
    <t>Ø solve-t (MLZ-all)</t>
  </si>
  <si>
    <t>solve-t min (GZ-all)</t>
  </si>
  <si>
    <r>
      <t xml:space="preserve">ELO </t>
    </r>
    <r>
      <rPr>
        <b/>
        <sz val="9"/>
        <color indexed="10"/>
        <rFont val="Arial"/>
        <family val="2"/>
      </rPr>
      <t>WM-Test</t>
    </r>
    <r>
      <rPr>
        <b/>
        <sz val="10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(100)</t>
    </r>
  </si>
  <si>
    <t>DeepFritz 7</t>
  </si>
  <si>
    <r>
      <t xml:space="preserve">WM-Test </t>
    </r>
    <r>
      <rPr>
        <b/>
        <u val="single"/>
        <sz val="8"/>
        <rFont val="Arial"/>
        <family val="2"/>
      </rPr>
      <t>(100pos)</t>
    </r>
    <r>
      <rPr>
        <b/>
        <u val="single"/>
        <sz val="10"/>
        <rFont val="Arial"/>
        <family val="2"/>
      </rPr>
      <t xml:space="preserve"> time=1200s</t>
    </r>
  </si>
  <si>
    <t>AMD TB Single 1,4GHz</t>
  </si>
  <si>
    <t>256MB Hash</t>
  </si>
  <si>
    <t>DeepFritz7</t>
  </si>
  <si>
    <t>Dual PIII</t>
  </si>
  <si>
    <t>1GHz</t>
  </si>
  <si>
    <t>Fritz 7.0.0.8</t>
  </si>
  <si>
    <t>Fritz 8.0.0.5</t>
  </si>
  <si>
    <t>AMD XP2400+</t>
  </si>
  <si>
    <t>2GHz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</si>
</sst>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ck"/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ck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>
        <color indexed="8"/>
      </bottom>
    </border>
    <border>
      <left style="thick"/>
      <right style="thin"/>
      <top style="medium">
        <color indexed="8"/>
      </top>
      <bottom>
        <color indexed="63"/>
      </bottom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/>
      <top style="thick">
        <color indexed="8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>
        <color indexed="8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>
        <color indexed="8"/>
      </right>
      <top style="thick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>
        <color indexed="8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2" fillId="2" borderId="1" xfId="0" applyFont="1" applyFill="1" applyBorder="1" applyAlignment="1">
      <alignment horizontal="justify" vertic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 vertical="center"/>
    </xf>
    <xf numFmtId="0" fontId="10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justify" vertic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justify" vertical="center"/>
    </xf>
    <xf numFmtId="0" fontId="13" fillId="3" borderId="1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justify" vertical="center"/>
    </xf>
    <xf numFmtId="0" fontId="10" fillId="3" borderId="14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justify" vertical="center"/>
    </xf>
    <xf numFmtId="0" fontId="13" fillId="3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/>
    </xf>
    <xf numFmtId="4" fontId="12" fillId="2" borderId="18" xfId="0" applyNumberFormat="1" applyFont="1" applyFill="1" applyBorder="1" applyAlignment="1">
      <alignment horizontal="center" vertical="center"/>
    </xf>
    <xf numFmtId="3" fontId="16" fillId="2" borderId="18" xfId="0" applyNumberFormat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9" fontId="13" fillId="2" borderId="20" xfId="0" applyNumberFormat="1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3" fontId="14" fillId="2" borderId="22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49" fontId="6" fillId="2" borderId="24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49" fontId="11" fillId="2" borderId="34" xfId="0" applyNumberFormat="1" applyFont="1" applyFill="1" applyBorder="1" applyAlignment="1">
      <alignment horizontal="center" vertical="center" textRotation="90"/>
    </xf>
    <xf numFmtId="49" fontId="11" fillId="2" borderId="35" xfId="0" applyNumberFormat="1" applyFont="1" applyFill="1" applyBorder="1" applyAlignment="1">
      <alignment horizontal="center" vertical="center" textRotation="90"/>
    </xf>
    <xf numFmtId="49" fontId="11" fillId="2" borderId="36" xfId="0" applyNumberFormat="1" applyFont="1" applyFill="1" applyBorder="1" applyAlignment="1">
      <alignment horizontal="center" vertical="center" textRotation="90"/>
    </xf>
    <xf numFmtId="49" fontId="11" fillId="2" borderId="37" xfId="0" applyNumberFormat="1" applyFont="1" applyFill="1" applyBorder="1" applyAlignment="1">
      <alignment horizontal="center" vertical="center" textRotation="90"/>
    </xf>
    <xf numFmtId="49" fontId="11" fillId="2" borderId="38" xfId="0" applyNumberFormat="1" applyFont="1" applyFill="1" applyBorder="1" applyAlignment="1">
      <alignment horizontal="center" vertical="center" textRotation="90"/>
    </xf>
    <xf numFmtId="0" fontId="11" fillId="2" borderId="39" xfId="0" applyFont="1" applyFill="1" applyBorder="1" applyAlignment="1">
      <alignment horizontal="center" vertical="center" textRotation="90"/>
    </xf>
    <xf numFmtId="0" fontId="11" fillId="2" borderId="35" xfId="0" applyFont="1" applyFill="1" applyBorder="1" applyAlignment="1">
      <alignment horizontal="center" vertical="center" textRotation="90"/>
    </xf>
    <xf numFmtId="0" fontId="11" fillId="2" borderId="36" xfId="0" applyFont="1" applyFill="1" applyBorder="1" applyAlignment="1">
      <alignment horizontal="center" vertical="center" textRotation="90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 textRotation="90"/>
    </xf>
    <xf numFmtId="0" fontId="11" fillId="2" borderId="44" xfId="0" applyFont="1" applyFill="1" applyBorder="1" applyAlignment="1">
      <alignment horizontal="center" vertical="center" textRotation="90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 topLeftCell="A1">
      <selection activeCell="F2" sqref="F2"/>
    </sheetView>
  </sheetViews>
  <sheetFormatPr defaultColWidth="11.421875" defaultRowHeight="12.75"/>
  <cols>
    <col min="1" max="1" width="11.00390625" style="0" customWidth="1"/>
    <col min="2" max="2" width="16.421875" style="0" customWidth="1"/>
    <col min="3" max="3" width="9.28125" style="0" bestFit="1" customWidth="1"/>
    <col min="4" max="4" width="9.7109375" style="0" bestFit="1" customWidth="1"/>
    <col min="5" max="5" width="9.7109375" style="0" customWidth="1"/>
    <col min="6" max="6" width="11.28125" style="0" bestFit="1" customWidth="1"/>
    <col min="7" max="7" width="9.7109375" style="0" bestFit="1" customWidth="1"/>
    <col min="8" max="8" width="11.28125" style="0" bestFit="1" customWidth="1"/>
  </cols>
  <sheetData>
    <row r="1" spans="1:8" ht="20.25" customHeight="1" thickTop="1">
      <c r="A1" s="42" t="s">
        <v>127</v>
      </c>
      <c r="B1" s="43"/>
      <c r="C1" s="39"/>
      <c r="D1" s="39"/>
      <c r="E1" s="39"/>
      <c r="F1" s="39"/>
      <c r="G1" s="39"/>
      <c r="H1" s="39"/>
    </row>
    <row r="2" spans="1:8" ht="12" customHeight="1">
      <c r="A2" s="44"/>
      <c r="B2" s="45"/>
      <c r="C2" s="35" t="s">
        <v>130</v>
      </c>
      <c r="D2" s="35" t="s">
        <v>126</v>
      </c>
      <c r="E2" s="35" t="s">
        <v>133</v>
      </c>
      <c r="F2" s="35" t="s">
        <v>133</v>
      </c>
      <c r="G2" s="35" t="s">
        <v>134</v>
      </c>
      <c r="H2" s="35" t="s">
        <v>134</v>
      </c>
    </row>
    <row r="3" spans="1:8" ht="12" customHeight="1">
      <c r="A3" s="46" t="s">
        <v>128</v>
      </c>
      <c r="B3" s="47"/>
      <c r="C3" s="35" t="s">
        <v>131</v>
      </c>
      <c r="D3" s="35" t="s">
        <v>135</v>
      </c>
      <c r="E3" s="35" t="s">
        <v>131</v>
      </c>
      <c r="F3" s="35" t="s">
        <v>135</v>
      </c>
      <c r="G3" s="35" t="s">
        <v>131</v>
      </c>
      <c r="H3" s="35" t="s">
        <v>135</v>
      </c>
    </row>
    <row r="4" spans="1:8" ht="12" customHeight="1">
      <c r="A4" s="46" t="s">
        <v>129</v>
      </c>
      <c r="B4" s="47"/>
      <c r="C4" s="35" t="s">
        <v>132</v>
      </c>
      <c r="D4" s="35" t="s">
        <v>136</v>
      </c>
      <c r="E4" s="35" t="s">
        <v>132</v>
      </c>
      <c r="F4" s="35" t="s">
        <v>136</v>
      </c>
      <c r="G4" s="35" t="s">
        <v>132</v>
      </c>
      <c r="H4" s="35" t="s">
        <v>136</v>
      </c>
    </row>
    <row r="5" spans="1:8" ht="12.75" customHeight="1">
      <c r="A5" s="48" t="s">
        <v>0</v>
      </c>
      <c r="B5" s="49"/>
      <c r="C5" s="40"/>
      <c r="D5" s="40"/>
      <c r="E5" s="40"/>
      <c r="F5" s="40"/>
      <c r="G5" s="40"/>
      <c r="H5" s="40"/>
    </row>
    <row r="6" spans="1:8" ht="12.75" customHeight="1" thickBot="1">
      <c r="A6" s="50"/>
      <c r="B6" s="51"/>
      <c r="C6" s="41" t="s">
        <v>1</v>
      </c>
      <c r="D6" s="41" t="s">
        <v>1</v>
      </c>
      <c r="E6" s="41" t="s">
        <v>1</v>
      </c>
      <c r="F6" s="41" t="s">
        <v>1</v>
      </c>
      <c r="G6" s="41" t="s">
        <v>1</v>
      </c>
      <c r="H6" s="41" t="s">
        <v>1</v>
      </c>
    </row>
    <row r="7" spans="1:8" ht="12.75" customHeight="1" thickTop="1">
      <c r="A7" s="52" t="s">
        <v>2</v>
      </c>
      <c r="B7" s="1" t="s">
        <v>3</v>
      </c>
      <c r="C7" s="3"/>
      <c r="D7" s="3"/>
      <c r="E7" s="3"/>
      <c r="F7" s="3"/>
      <c r="G7" s="3"/>
      <c r="H7" s="3"/>
    </row>
    <row r="8" spans="1:8" ht="12.75" customHeight="1">
      <c r="A8" s="53"/>
      <c r="B8" s="4" t="s">
        <v>4</v>
      </c>
      <c r="C8" s="6"/>
      <c r="D8" s="5"/>
      <c r="E8" s="6"/>
      <c r="F8" s="5"/>
      <c r="G8" s="5"/>
      <c r="H8" s="5"/>
    </row>
    <row r="9" spans="1:8" ht="12.75" customHeight="1">
      <c r="A9" s="53"/>
      <c r="B9" s="4" t="s">
        <v>5</v>
      </c>
      <c r="C9" s="6"/>
      <c r="D9" s="6"/>
      <c r="E9" s="6"/>
      <c r="F9" s="6"/>
      <c r="G9" s="6"/>
      <c r="H9" s="6"/>
    </row>
    <row r="10" spans="1:8" ht="12.75" customHeight="1">
      <c r="A10" s="53"/>
      <c r="B10" s="4" t="s">
        <v>6</v>
      </c>
      <c r="C10" s="6"/>
      <c r="D10" s="6"/>
      <c r="E10" s="6"/>
      <c r="F10" s="6"/>
      <c r="G10" s="6"/>
      <c r="H10" s="6"/>
    </row>
    <row r="11" spans="1:8" ht="12.75" customHeight="1">
      <c r="A11" s="53"/>
      <c r="B11" s="4" t="s">
        <v>7</v>
      </c>
      <c r="C11" s="6"/>
      <c r="D11" s="5"/>
      <c r="E11" s="5"/>
      <c r="F11" s="5"/>
      <c r="G11" s="5"/>
      <c r="H11" s="5"/>
    </row>
    <row r="12" spans="1:8" ht="12.75" customHeight="1">
      <c r="A12" s="53"/>
      <c r="B12" s="4" t="s">
        <v>8</v>
      </c>
      <c r="C12" s="6"/>
      <c r="D12" s="6"/>
      <c r="E12" s="6"/>
      <c r="F12" s="6"/>
      <c r="G12" s="6"/>
      <c r="H12" s="6"/>
    </row>
    <row r="13" spans="1:8" ht="12.75" customHeight="1">
      <c r="A13" s="53"/>
      <c r="B13" s="4" t="s">
        <v>9</v>
      </c>
      <c r="C13" s="6"/>
      <c r="D13" s="6"/>
      <c r="E13" s="6"/>
      <c r="F13" s="6"/>
      <c r="G13" s="6"/>
      <c r="H13" s="6"/>
    </row>
    <row r="14" spans="1:8" ht="12.75" customHeight="1">
      <c r="A14" s="53"/>
      <c r="B14" s="4" t="s">
        <v>10</v>
      </c>
      <c r="C14" s="6"/>
      <c r="D14" s="6"/>
      <c r="E14" s="6"/>
      <c r="F14" s="6"/>
      <c r="G14" s="6"/>
      <c r="H14" s="6"/>
    </row>
    <row r="15" spans="1:8" ht="12.75" customHeight="1">
      <c r="A15" s="53"/>
      <c r="B15" s="4" t="s">
        <v>11</v>
      </c>
      <c r="C15" s="6"/>
      <c r="D15" s="6"/>
      <c r="E15" s="6"/>
      <c r="F15" s="6"/>
      <c r="G15" s="6"/>
      <c r="H15" s="6"/>
    </row>
    <row r="16" spans="1:8" ht="12.75" customHeight="1">
      <c r="A16" s="53"/>
      <c r="B16" s="4" t="s">
        <v>12</v>
      </c>
      <c r="C16" s="6"/>
      <c r="D16" s="6"/>
      <c r="E16" s="6"/>
      <c r="F16" s="6"/>
      <c r="G16" s="6"/>
      <c r="H16" s="6"/>
    </row>
    <row r="17" spans="1:8" ht="12.75" customHeight="1">
      <c r="A17" s="53"/>
      <c r="B17" s="4" t="s">
        <v>13</v>
      </c>
      <c r="C17" s="6"/>
      <c r="D17" s="6"/>
      <c r="E17" s="6"/>
      <c r="F17" s="6"/>
      <c r="G17" s="6"/>
      <c r="H17" s="6"/>
    </row>
    <row r="18" spans="1:8" ht="12.75" customHeight="1">
      <c r="A18" s="53"/>
      <c r="B18" s="4" t="s">
        <v>14</v>
      </c>
      <c r="C18" s="6"/>
      <c r="D18" s="6"/>
      <c r="E18" s="6"/>
      <c r="F18" s="6"/>
      <c r="G18" s="6"/>
      <c r="H18" s="6"/>
    </row>
    <row r="19" spans="1:8" ht="12.75" customHeight="1">
      <c r="A19" s="53"/>
      <c r="B19" s="4" t="s">
        <v>15</v>
      </c>
      <c r="C19" s="6"/>
      <c r="D19" s="6"/>
      <c r="E19" s="6"/>
      <c r="F19" s="6"/>
      <c r="G19" s="6"/>
      <c r="H19" s="6"/>
    </row>
    <row r="20" spans="1:8" ht="12.75" customHeight="1">
      <c r="A20" s="53"/>
      <c r="B20" s="4" t="s">
        <v>16</v>
      </c>
      <c r="C20" s="6"/>
      <c r="D20" s="6"/>
      <c r="E20" s="6"/>
      <c r="F20" s="6"/>
      <c r="G20" s="6"/>
      <c r="H20" s="6"/>
    </row>
    <row r="21" spans="1:8" ht="12.75" customHeight="1">
      <c r="A21" s="53"/>
      <c r="B21" s="4" t="s">
        <v>17</v>
      </c>
      <c r="C21" s="6"/>
      <c r="D21" s="6"/>
      <c r="E21" s="6"/>
      <c r="F21" s="6"/>
      <c r="G21" s="6"/>
      <c r="H21" s="6"/>
    </row>
    <row r="22" spans="1:8" ht="12.75" customHeight="1">
      <c r="A22" s="53"/>
      <c r="B22" s="4" t="s">
        <v>18</v>
      </c>
      <c r="C22" s="6"/>
      <c r="D22" s="6"/>
      <c r="E22" s="6"/>
      <c r="F22" s="6"/>
      <c r="G22" s="6"/>
      <c r="H22" s="6"/>
    </row>
    <row r="23" spans="1:8" ht="12.75" customHeight="1">
      <c r="A23" s="53"/>
      <c r="B23" s="4" t="s">
        <v>19</v>
      </c>
      <c r="C23" s="6"/>
      <c r="D23" s="6"/>
      <c r="E23" s="6"/>
      <c r="F23" s="6"/>
      <c r="G23" s="6"/>
      <c r="H23" s="6"/>
    </row>
    <row r="24" spans="1:8" ht="12.75" customHeight="1">
      <c r="A24" s="53"/>
      <c r="B24" s="4" t="s">
        <v>20</v>
      </c>
      <c r="C24" s="6"/>
      <c r="D24" s="6"/>
      <c r="E24" s="6"/>
      <c r="F24" s="6"/>
      <c r="G24" s="6"/>
      <c r="H24" s="6"/>
    </row>
    <row r="25" spans="1:8" ht="12.75" customHeight="1">
      <c r="A25" s="53"/>
      <c r="B25" s="4" t="s">
        <v>21</v>
      </c>
      <c r="C25" s="6"/>
      <c r="D25" s="5"/>
      <c r="E25" s="5"/>
      <c r="F25" s="5"/>
      <c r="G25" s="5"/>
      <c r="H25" s="5"/>
    </row>
    <row r="26" spans="1:8" ht="12.75" customHeight="1">
      <c r="A26" s="53"/>
      <c r="B26" s="4" t="s">
        <v>22</v>
      </c>
      <c r="C26" s="6"/>
      <c r="D26" s="6"/>
      <c r="E26" s="6"/>
      <c r="F26" s="6"/>
      <c r="G26" s="6"/>
      <c r="H26" s="6"/>
    </row>
    <row r="27" spans="1:8" ht="12.75" customHeight="1">
      <c r="A27" s="53"/>
      <c r="B27" s="4" t="s">
        <v>23</v>
      </c>
      <c r="C27" s="6"/>
      <c r="D27" s="6"/>
      <c r="E27" s="6"/>
      <c r="F27" s="6"/>
      <c r="G27" s="6"/>
      <c r="H27" s="6"/>
    </row>
    <row r="28" spans="1:8" ht="12.75" customHeight="1">
      <c r="A28" s="53"/>
      <c r="B28" s="4" t="s">
        <v>24</v>
      </c>
      <c r="C28" s="6"/>
      <c r="D28" s="6"/>
      <c r="E28" s="6"/>
      <c r="F28" s="6"/>
      <c r="G28" s="6"/>
      <c r="H28" s="6"/>
    </row>
    <row r="29" spans="1:8" ht="12.75" customHeight="1">
      <c r="A29" s="53"/>
      <c r="B29" s="7" t="s">
        <v>25</v>
      </c>
      <c r="C29" s="6"/>
      <c r="D29" s="6"/>
      <c r="E29" s="6"/>
      <c r="F29" s="6"/>
      <c r="G29" s="6"/>
      <c r="H29" s="6"/>
    </row>
    <row r="30" spans="1:8" ht="12.75" customHeight="1">
      <c r="A30" s="53"/>
      <c r="B30" s="1" t="s">
        <v>26</v>
      </c>
      <c r="C30" s="6"/>
      <c r="D30" s="6"/>
      <c r="E30" s="6"/>
      <c r="F30" s="6"/>
      <c r="G30" s="6"/>
      <c r="H30" s="6"/>
    </row>
    <row r="31" spans="1:8" ht="12.75" customHeight="1">
      <c r="A31" s="53"/>
      <c r="B31" s="4" t="s">
        <v>27</v>
      </c>
      <c r="C31" s="6"/>
      <c r="D31" s="6"/>
      <c r="E31" s="6"/>
      <c r="F31" s="6"/>
      <c r="G31" s="6"/>
      <c r="H31" s="6"/>
    </row>
    <row r="32" spans="1:8" ht="12.75" customHeight="1">
      <c r="A32" s="53"/>
      <c r="B32" s="7" t="s">
        <v>28</v>
      </c>
      <c r="C32" s="9"/>
      <c r="D32" s="9"/>
      <c r="E32" s="9"/>
      <c r="F32" s="9"/>
      <c r="G32" s="9"/>
      <c r="H32" s="9"/>
    </row>
    <row r="33" spans="1:8" ht="12.75" customHeight="1">
      <c r="A33" s="53"/>
      <c r="B33" s="1" t="s">
        <v>29</v>
      </c>
      <c r="C33" s="11"/>
      <c r="D33" s="11"/>
      <c r="E33" s="11"/>
      <c r="F33" s="11"/>
      <c r="G33" s="11"/>
      <c r="H33" s="11"/>
    </row>
    <row r="34" spans="1:8" ht="12.75" customHeight="1">
      <c r="A34" s="53"/>
      <c r="B34" s="7" t="s">
        <v>30</v>
      </c>
      <c r="C34" s="9"/>
      <c r="D34" s="9"/>
      <c r="E34" s="9"/>
      <c r="F34" s="9"/>
      <c r="G34" s="9"/>
      <c r="H34" s="9"/>
    </row>
    <row r="35" spans="1:8" ht="12.75" customHeight="1">
      <c r="A35" s="53"/>
      <c r="B35" s="12" t="s">
        <v>31</v>
      </c>
      <c r="C35" s="13"/>
      <c r="D35" s="13"/>
      <c r="E35" s="13"/>
      <c r="F35" s="13"/>
      <c r="G35" s="13"/>
      <c r="H35" s="13"/>
    </row>
    <row r="36" spans="1:8" ht="12.75" customHeight="1">
      <c r="A36" s="53"/>
      <c r="B36" s="1" t="s">
        <v>32</v>
      </c>
      <c r="C36" s="11"/>
      <c r="D36" s="11"/>
      <c r="E36" s="11"/>
      <c r="F36" s="11"/>
      <c r="G36" s="11"/>
      <c r="H36" s="11"/>
    </row>
    <row r="37" spans="1:8" ht="12.75" customHeight="1">
      <c r="A37" s="53"/>
      <c r="B37" s="4" t="s">
        <v>33</v>
      </c>
      <c r="C37" s="6"/>
      <c r="D37" s="6"/>
      <c r="E37" s="6"/>
      <c r="F37" s="6"/>
      <c r="G37" s="6"/>
      <c r="H37" s="6"/>
    </row>
    <row r="38" spans="1:8" ht="12.75" customHeight="1">
      <c r="A38" s="53"/>
      <c r="B38" s="7" t="s">
        <v>34</v>
      </c>
      <c r="C38" s="9"/>
      <c r="D38" s="9"/>
      <c r="E38" s="9"/>
      <c r="F38" s="9"/>
      <c r="G38" s="9"/>
      <c r="H38" s="9"/>
    </row>
    <row r="39" spans="1:8" ht="12.75" customHeight="1">
      <c r="A39" s="53"/>
      <c r="B39" s="1" t="s">
        <v>35</v>
      </c>
      <c r="C39" s="11"/>
      <c r="D39" s="11"/>
      <c r="E39" s="11"/>
      <c r="F39" s="11"/>
      <c r="G39" s="11"/>
      <c r="H39" s="11"/>
    </row>
    <row r="40" spans="1:8" ht="12.75" customHeight="1">
      <c r="A40" s="53"/>
      <c r="B40" s="4" t="s">
        <v>36</v>
      </c>
      <c r="C40" s="6"/>
      <c r="D40" s="6"/>
      <c r="E40" s="6"/>
      <c r="F40" s="6"/>
      <c r="G40" s="6"/>
      <c r="H40" s="6"/>
    </row>
    <row r="41" spans="1:8" ht="12.75" customHeight="1">
      <c r="A41" s="53"/>
      <c r="B41" s="4" t="s">
        <v>37</v>
      </c>
      <c r="C41" s="6"/>
      <c r="D41" s="6"/>
      <c r="E41" s="6"/>
      <c r="F41" s="6"/>
      <c r="G41" s="6"/>
      <c r="H41" s="6"/>
    </row>
    <row r="42" spans="1:8" ht="12.75" customHeight="1">
      <c r="A42" s="53"/>
      <c r="B42" s="4" t="s">
        <v>38</v>
      </c>
      <c r="C42" s="6"/>
      <c r="D42" s="6"/>
      <c r="E42" s="6"/>
      <c r="F42" s="6"/>
      <c r="G42" s="6"/>
      <c r="H42" s="6"/>
    </row>
    <row r="43" spans="1:8" ht="12.75" customHeight="1">
      <c r="A43" s="53"/>
      <c r="B43" s="4" t="s">
        <v>39</v>
      </c>
      <c r="C43" s="6"/>
      <c r="D43" s="5"/>
      <c r="E43" s="5"/>
      <c r="F43" s="5"/>
      <c r="G43" s="5"/>
      <c r="H43" s="5"/>
    </row>
    <row r="44" spans="1:8" ht="12.75" customHeight="1" thickBot="1">
      <c r="A44" s="54"/>
      <c r="B44" s="15" t="s">
        <v>40</v>
      </c>
      <c r="C44" s="16"/>
      <c r="D44" s="16"/>
      <c r="E44" s="16"/>
      <c r="F44" s="16"/>
      <c r="G44" s="16"/>
      <c r="H44" s="16"/>
    </row>
    <row r="45" spans="1:8" ht="12.75" customHeight="1">
      <c r="A45" s="55" t="s">
        <v>41</v>
      </c>
      <c r="B45" s="4" t="s">
        <v>42</v>
      </c>
      <c r="C45" s="6"/>
      <c r="D45" s="6"/>
      <c r="E45" s="6"/>
      <c r="F45" s="6"/>
      <c r="G45" s="6"/>
      <c r="H45" s="6"/>
    </row>
    <row r="46" spans="1:8" ht="12.75" customHeight="1">
      <c r="A46" s="53"/>
      <c r="B46" s="4" t="s">
        <v>43</v>
      </c>
      <c r="C46" s="6"/>
      <c r="D46" s="6"/>
      <c r="E46" s="6"/>
      <c r="F46" s="6"/>
      <c r="G46" s="6"/>
      <c r="H46" s="6"/>
    </row>
    <row r="47" spans="1:8" ht="12.75" customHeight="1">
      <c r="A47" s="53"/>
      <c r="B47" s="4" t="s">
        <v>44</v>
      </c>
      <c r="C47" s="6"/>
      <c r="D47" s="6"/>
      <c r="E47" s="6"/>
      <c r="F47" s="6"/>
      <c r="G47" s="6"/>
      <c r="H47" s="6"/>
    </row>
    <row r="48" spans="1:8" ht="12.75" customHeight="1">
      <c r="A48" s="53"/>
      <c r="B48" s="4" t="s">
        <v>45</v>
      </c>
      <c r="C48" s="6"/>
      <c r="D48" s="5"/>
      <c r="E48" s="5"/>
      <c r="F48" s="5"/>
      <c r="G48" s="5"/>
      <c r="H48" s="5"/>
    </row>
    <row r="49" spans="1:8" ht="12.75" customHeight="1">
      <c r="A49" s="53"/>
      <c r="B49" s="4" t="s">
        <v>46</v>
      </c>
      <c r="C49" s="6"/>
      <c r="D49" s="5"/>
      <c r="E49" s="6"/>
      <c r="F49" s="5"/>
      <c r="G49" s="6"/>
      <c r="H49" s="6"/>
    </row>
    <row r="50" spans="1:8" ht="12.75" customHeight="1">
      <c r="A50" s="53"/>
      <c r="B50" s="4" t="s">
        <v>47</v>
      </c>
      <c r="C50" s="6"/>
      <c r="D50" s="6"/>
      <c r="E50" s="6"/>
      <c r="F50" s="6"/>
      <c r="G50" s="6"/>
      <c r="H50" s="6"/>
    </row>
    <row r="51" spans="1:8" ht="12.75" customHeight="1">
      <c r="A51" s="53"/>
      <c r="B51" s="4" t="s">
        <v>48</v>
      </c>
      <c r="C51" s="6"/>
      <c r="D51" s="6"/>
      <c r="E51" s="6"/>
      <c r="F51" s="6"/>
      <c r="G51" s="6"/>
      <c r="H51" s="6"/>
    </row>
    <row r="52" spans="1:8" ht="12.75" customHeight="1">
      <c r="A52" s="53"/>
      <c r="B52" s="4" t="s">
        <v>49</v>
      </c>
      <c r="C52" s="6"/>
      <c r="D52" s="6"/>
      <c r="E52" s="6"/>
      <c r="F52" s="6"/>
      <c r="G52" s="6"/>
      <c r="H52" s="6"/>
    </row>
    <row r="53" spans="1:8" ht="12.75" customHeight="1">
      <c r="A53" s="53"/>
      <c r="B53" s="4" t="s">
        <v>50</v>
      </c>
      <c r="C53" s="6"/>
      <c r="D53" s="6"/>
      <c r="E53" s="6"/>
      <c r="F53" s="6"/>
      <c r="G53" s="6"/>
      <c r="H53" s="6"/>
    </row>
    <row r="54" spans="1:8" ht="12.75" customHeight="1">
      <c r="A54" s="53"/>
      <c r="B54" s="4" t="s">
        <v>51</v>
      </c>
      <c r="C54" s="6"/>
      <c r="D54" s="6"/>
      <c r="E54" s="6"/>
      <c r="F54" s="6"/>
      <c r="G54" s="6"/>
      <c r="H54" s="6"/>
    </row>
    <row r="55" spans="1:8" ht="12.75" customHeight="1">
      <c r="A55" s="53"/>
      <c r="B55" s="4" t="s">
        <v>52</v>
      </c>
      <c r="C55" s="5"/>
      <c r="D55" s="5"/>
      <c r="E55" s="5"/>
      <c r="F55" s="5"/>
      <c r="G55" s="5"/>
      <c r="H55" s="5"/>
    </row>
    <row r="56" spans="1:8" ht="12.75" customHeight="1">
      <c r="A56" s="53"/>
      <c r="B56" s="4" t="s">
        <v>53</v>
      </c>
      <c r="C56" s="6"/>
      <c r="D56" s="5"/>
      <c r="E56" s="6"/>
      <c r="F56" s="5"/>
      <c r="G56" s="6"/>
      <c r="H56" s="6"/>
    </row>
    <row r="57" spans="1:8" ht="12.75" customHeight="1">
      <c r="A57" s="53"/>
      <c r="B57" s="4" t="s">
        <v>54</v>
      </c>
      <c r="C57" s="6"/>
      <c r="D57" s="6"/>
      <c r="E57" s="6"/>
      <c r="F57" s="6"/>
      <c r="G57" s="6"/>
      <c r="H57" s="6"/>
    </row>
    <row r="58" spans="1:8" ht="12.75" customHeight="1">
      <c r="A58" s="53"/>
      <c r="B58" s="4" t="s">
        <v>55</v>
      </c>
      <c r="C58" s="6"/>
      <c r="D58" s="6"/>
      <c r="E58" s="6"/>
      <c r="F58" s="6"/>
      <c r="G58" s="6"/>
      <c r="H58" s="6"/>
    </row>
    <row r="59" spans="1:8" ht="12.75" customHeight="1">
      <c r="A59" s="53"/>
      <c r="B59" s="4" t="s">
        <v>56</v>
      </c>
      <c r="C59" s="6"/>
      <c r="D59" s="6"/>
      <c r="E59" s="6"/>
      <c r="F59" s="6"/>
      <c r="G59" s="6"/>
      <c r="H59" s="6"/>
    </row>
    <row r="60" spans="1:8" ht="12.75" customHeight="1">
      <c r="A60" s="53"/>
      <c r="B60" s="4" t="s">
        <v>57</v>
      </c>
      <c r="C60" s="6"/>
      <c r="D60" s="6"/>
      <c r="E60" s="6"/>
      <c r="F60" s="6"/>
      <c r="G60" s="6"/>
      <c r="H60" s="6"/>
    </row>
    <row r="61" spans="1:8" ht="12.75" customHeight="1">
      <c r="A61" s="53"/>
      <c r="B61" s="4" t="s">
        <v>58</v>
      </c>
      <c r="C61" s="6"/>
      <c r="D61" s="5"/>
      <c r="E61" s="5"/>
      <c r="F61" s="5"/>
      <c r="G61" s="5"/>
      <c r="H61" s="5"/>
    </row>
    <row r="62" spans="1:8" ht="12.75" customHeight="1">
      <c r="A62" s="53"/>
      <c r="B62" s="4" t="s">
        <v>59</v>
      </c>
      <c r="C62" s="6"/>
      <c r="D62" s="6"/>
      <c r="E62" s="6"/>
      <c r="F62" s="6"/>
      <c r="G62" s="6"/>
      <c r="H62" s="6"/>
    </row>
    <row r="63" spans="1:8" ht="12.75" customHeight="1">
      <c r="A63" s="53"/>
      <c r="B63" s="4" t="s">
        <v>60</v>
      </c>
      <c r="C63" s="6"/>
      <c r="D63" s="6"/>
      <c r="E63" s="6"/>
      <c r="F63" s="6"/>
      <c r="G63" s="6"/>
      <c r="H63" s="6"/>
    </row>
    <row r="64" spans="1:8" ht="12.75" customHeight="1">
      <c r="A64" s="53"/>
      <c r="B64" s="4" t="s">
        <v>61</v>
      </c>
      <c r="C64" s="6"/>
      <c r="D64" s="6"/>
      <c r="E64" s="6"/>
      <c r="F64" s="6"/>
      <c r="G64" s="6"/>
      <c r="H64" s="6"/>
    </row>
    <row r="65" spans="1:8" ht="12.75" customHeight="1">
      <c r="A65" s="53"/>
      <c r="B65" s="7" t="s">
        <v>62</v>
      </c>
      <c r="C65" s="6"/>
      <c r="D65" s="5"/>
      <c r="E65" s="5"/>
      <c r="F65" s="5"/>
      <c r="G65" s="5"/>
      <c r="H65" s="5"/>
    </row>
    <row r="66" spans="1:8" ht="12.75" customHeight="1">
      <c r="A66" s="53"/>
      <c r="B66" s="1" t="s">
        <v>63</v>
      </c>
      <c r="C66" s="6"/>
      <c r="D66" s="6"/>
      <c r="E66" s="6"/>
      <c r="F66" s="6"/>
      <c r="G66" s="6"/>
      <c r="H66" s="6"/>
    </row>
    <row r="67" spans="1:8" ht="12.75" customHeight="1">
      <c r="A67" s="53"/>
      <c r="B67" s="7" t="s">
        <v>64</v>
      </c>
      <c r="C67" s="9"/>
      <c r="D67" s="9"/>
      <c r="E67" s="9"/>
      <c r="F67" s="9"/>
      <c r="G67" s="9"/>
      <c r="H67" s="9"/>
    </row>
    <row r="68" spans="1:8" ht="12.75" customHeight="1">
      <c r="A68" s="53"/>
      <c r="B68" s="12" t="s">
        <v>65</v>
      </c>
      <c r="C68" s="13"/>
      <c r="D68" s="13"/>
      <c r="E68" s="13"/>
      <c r="F68" s="13"/>
      <c r="G68" s="13"/>
      <c r="H68" s="13"/>
    </row>
    <row r="69" spans="1:8" ht="12.75" customHeight="1">
      <c r="A69" s="53"/>
      <c r="B69" s="12" t="s">
        <v>66</v>
      </c>
      <c r="C69" s="13"/>
      <c r="D69" s="36"/>
      <c r="E69" s="13"/>
      <c r="F69" s="36"/>
      <c r="G69" s="36"/>
      <c r="H69" s="36"/>
    </row>
    <row r="70" spans="1:8" ht="12.75" customHeight="1">
      <c r="A70" s="53"/>
      <c r="B70" s="1" t="s">
        <v>67</v>
      </c>
      <c r="C70" s="11"/>
      <c r="D70" s="17"/>
      <c r="E70" s="17"/>
      <c r="F70" s="17"/>
      <c r="G70" s="17"/>
      <c r="H70" s="17"/>
    </row>
    <row r="71" spans="1:8" ht="12.75" customHeight="1">
      <c r="A71" s="53"/>
      <c r="B71" s="4" t="s">
        <v>68</v>
      </c>
      <c r="C71" s="6"/>
      <c r="D71" s="6"/>
      <c r="E71" s="6"/>
      <c r="F71" s="6"/>
      <c r="G71" s="6"/>
      <c r="H71" s="6"/>
    </row>
    <row r="72" spans="1:8" ht="12.75" customHeight="1">
      <c r="A72" s="53"/>
      <c r="B72" s="7" t="s">
        <v>69</v>
      </c>
      <c r="C72" s="9"/>
      <c r="D72" s="9"/>
      <c r="E72" s="9"/>
      <c r="F72" s="9"/>
      <c r="G72" s="9"/>
      <c r="H72" s="9"/>
    </row>
    <row r="73" spans="1:8" ht="12.75" customHeight="1">
      <c r="A73" s="53"/>
      <c r="B73" s="1" t="s">
        <v>70</v>
      </c>
      <c r="C73" s="11"/>
      <c r="D73" s="11"/>
      <c r="E73" s="11"/>
      <c r="F73" s="11"/>
      <c r="G73" s="11"/>
      <c r="H73" s="11"/>
    </row>
    <row r="74" spans="1:8" ht="12.75" customHeight="1">
      <c r="A74" s="53"/>
      <c r="B74" s="4" t="s">
        <v>71</v>
      </c>
      <c r="C74" s="6"/>
      <c r="D74" s="6"/>
      <c r="E74" s="6"/>
      <c r="F74" s="6"/>
      <c r="G74" s="6"/>
      <c r="H74" s="6"/>
    </row>
    <row r="75" spans="1:8" ht="12.75" customHeight="1">
      <c r="A75" s="53"/>
      <c r="B75" s="4" t="s">
        <v>72</v>
      </c>
      <c r="C75" s="6"/>
      <c r="D75" s="5"/>
      <c r="E75" s="5"/>
      <c r="F75" s="5"/>
      <c r="G75" s="5"/>
      <c r="H75" s="5"/>
    </row>
    <row r="76" spans="1:8" ht="12.75" customHeight="1">
      <c r="A76" s="53"/>
      <c r="B76" s="7" t="s">
        <v>73</v>
      </c>
      <c r="C76" s="9"/>
      <c r="D76" s="37"/>
      <c r="E76" s="37"/>
      <c r="F76" s="37"/>
      <c r="G76" s="37"/>
      <c r="H76" s="37"/>
    </row>
    <row r="77" spans="1:8" ht="12.75" customHeight="1">
      <c r="A77" s="53"/>
      <c r="B77" s="1" t="s">
        <v>74</v>
      </c>
      <c r="C77" s="11"/>
      <c r="D77" s="11"/>
      <c r="E77" s="11"/>
      <c r="F77" s="11"/>
      <c r="G77" s="11"/>
      <c r="H77" s="11"/>
    </row>
    <row r="78" spans="1:8" ht="12.75" customHeight="1">
      <c r="A78" s="53"/>
      <c r="B78" s="4" t="s">
        <v>75</v>
      </c>
      <c r="C78" s="6"/>
      <c r="D78" s="6"/>
      <c r="E78" s="6"/>
      <c r="F78" s="6"/>
      <c r="G78" s="6"/>
      <c r="H78" s="6"/>
    </row>
    <row r="79" spans="1:8" ht="12.75" customHeight="1">
      <c r="A79" s="53"/>
      <c r="B79" s="4" t="s">
        <v>76</v>
      </c>
      <c r="C79" s="6"/>
      <c r="D79" s="6"/>
      <c r="E79" s="6"/>
      <c r="F79" s="6"/>
      <c r="G79" s="6"/>
      <c r="H79" s="6"/>
    </row>
    <row r="80" spans="1:8" ht="12.75" customHeight="1" thickBot="1">
      <c r="A80" s="54"/>
      <c r="B80" s="15" t="s">
        <v>77</v>
      </c>
      <c r="C80" s="18"/>
      <c r="D80" s="18"/>
      <c r="E80" s="18"/>
      <c r="F80" s="18"/>
      <c r="G80" s="18"/>
      <c r="H80" s="18"/>
    </row>
    <row r="81" spans="1:8" ht="12.75" customHeight="1">
      <c r="A81" s="55" t="s">
        <v>78</v>
      </c>
      <c r="B81" s="4" t="s">
        <v>79</v>
      </c>
      <c r="C81" s="2"/>
      <c r="D81" s="6"/>
      <c r="E81" s="6"/>
      <c r="F81" s="6"/>
      <c r="G81" s="6"/>
      <c r="H81" s="6"/>
    </row>
    <row r="82" spans="1:8" ht="12.75" customHeight="1">
      <c r="A82" s="53"/>
      <c r="B82" s="4" t="s">
        <v>80</v>
      </c>
      <c r="C82" s="2"/>
      <c r="D82" s="6"/>
      <c r="E82" s="6"/>
      <c r="F82" s="6"/>
      <c r="G82" s="6"/>
      <c r="H82" s="6"/>
    </row>
    <row r="83" spans="1:8" ht="12.75" customHeight="1">
      <c r="A83" s="53"/>
      <c r="B83" s="4" t="s">
        <v>81</v>
      </c>
      <c r="C83" s="2"/>
      <c r="D83" s="6"/>
      <c r="E83" s="6"/>
      <c r="F83" s="6"/>
      <c r="G83" s="6"/>
      <c r="H83" s="6"/>
    </row>
    <row r="84" spans="1:8" ht="12.75" customHeight="1">
      <c r="A84" s="53"/>
      <c r="B84" s="4" t="s">
        <v>82</v>
      </c>
      <c r="C84" s="2"/>
      <c r="D84" s="6"/>
      <c r="E84" s="6"/>
      <c r="F84" s="6"/>
      <c r="G84" s="6"/>
      <c r="H84" s="6"/>
    </row>
    <row r="85" spans="1:8" ht="12.75" customHeight="1">
      <c r="A85" s="53"/>
      <c r="B85" s="4" t="s">
        <v>83</v>
      </c>
      <c r="C85" s="2"/>
      <c r="D85" s="6"/>
      <c r="E85" s="6"/>
      <c r="F85" s="6"/>
      <c r="G85" s="6"/>
      <c r="H85" s="6"/>
    </row>
    <row r="86" spans="1:8" ht="12.75" customHeight="1">
      <c r="A86" s="53"/>
      <c r="B86" s="4" t="s">
        <v>84</v>
      </c>
      <c r="C86" s="2"/>
      <c r="D86" s="5"/>
      <c r="E86" s="5"/>
      <c r="F86" s="5"/>
      <c r="G86" s="5"/>
      <c r="H86" s="5"/>
    </row>
    <row r="87" spans="1:8" ht="12.75" customHeight="1">
      <c r="A87" s="53"/>
      <c r="B87" s="4" t="s">
        <v>85</v>
      </c>
      <c r="C87" s="2"/>
      <c r="D87" s="6"/>
      <c r="E87" s="6"/>
      <c r="F87" s="6"/>
      <c r="G87" s="6"/>
      <c r="H87" s="6"/>
    </row>
    <row r="88" spans="1:8" ht="12.75" customHeight="1">
      <c r="A88" s="53"/>
      <c r="B88" s="4" t="s">
        <v>86</v>
      </c>
      <c r="C88" s="2"/>
      <c r="D88" s="6"/>
      <c r="E88" s="6"/>
      <c r="F88" s="6"/>
      <c r="G88" s="6"/>
      <c r="H88" s="6"/>
    </row>
    <row r="89" spans="1:8" ht="12.75" customHeight="1">
      <c r="A89" s="53"/>
      <c r="B89" s="4" t="s">
        <v>87</v>
      </c>
      <c r="C89" s="2"/>
      <c r="D89" s="6"/>
      <c r="E89" s="6"/>
      <c r="F89" s="6"/>
      <c r="G89" s="6"/>
      <c r="H89" s="6"/>
    </row>
    <row r="90" spans="1:8" ht="12.75" customHeight="1">
      <c r="A90" s="53"/>
      <c r="B90" s="4" t="s">
        <v>88</v>
      </c>
      <c r="C90" s="2"/>
      <c r="D90" s="6"/>
      <c r="E90" s="6"/>
      <c r="F90" s="6"/>
      <c r="G90" s="6"/>
      <c r="H90" s="6"/>
    </row>
    <row r="91" spans="1:8" ht="12.75" customHeight="1">
      <c r="A91" s="53"/>
      <c r="B91" s="4" t="s">
        <v>89</v>
      </c>
      <c r="C91" s="2"/>
      <c r="D91" s="6"/>
      <c r="E91" s="6"/>
      <c r="F91" s="6"/>
      <c r="G91" s="6"/>
      <c r="H91" s="6"/>
    </row>
    <row r="92" spans="1:8" ht="12.75" customHeight="1">
      <c r="A92" s="53"/>
      <c r="B92" s="4" t="s">
        <v>90</v>
      </c>
      <c r="C92" s="2"/>
      <c r="D92" s="6"/>
      <c r="E92" s="6"/>
      <c r="F92" s="6"/>
      <c r="G92" s="6"/>
      <c r="H92" s="6"/>
    </row>
    <row r="93" spans="1:8" ht="12.75" customHeight="1">
      <c r="A93" s="53"/>
      <c r="B93" s="4" t="s">
        <v>91</v>
      </c>
      <c r="C93" s="2"/>
      <c r="D93" s="6"/>
      <c r="E93" s="6"/>
      <c r="F93" s="6"/>
      <c r="G93" s="6"/>
      <c r="H93" s="6"/>
    </row>
    <row r="94" spans="1:8" ht="12.75" customHeight="1">
      <c r="A94" s="53"/>
      <c r="B94" s="7" t="s">
        <v>92</v>
      </c>
      <c r="C94" s="8"/>
      <c r="D94" s="9"/>
      <c r="E94" s="9"/>
      <c r="F94" s="9"/>
      <c r="G94" s="9"/>
      <c r="H94" s="9"/>
    </row>
    <row r="95" spans="1:8" ht="12.75" customHeight="1">
      <c r="A95" s="53"/>
      <c r="B95" s="1" t="s">
        <v>93</v>
      </c>
      <c r="C95" s="10"/>
      <c r="D95" s="11"/>
      <c r="E95" s="11"/>
      <c r="F95" s="11"/>
      <c r="G95" s="11"/>
      <c r="H95" s="11"/>
    </row>
    <row r="96" spans="1:8" ht="12.75" customHeight="1">
      <c r="A96" s="53"/>
      <c r="B96" s="7" t="s">
        <v>94</v>
      </c>
      <c r="C96" s="8"/>
      <c r="D96" s="37"/>
      <c r="E96" s="37"/>
      <c r="F96" s="37"/>
      <c r="G96" s="37"/>
      <c r="H96" s="37"/>
    </row>
    <row r="97" spans="1:8" ht="12.75" customHeight="1">
      <c r="A97" s="53"/>
      <c r="B97" s="1" t="s">
        <v>95</v>
      </c>
      <c r="C97" s="10"/>
      <c r="D97" s="11"/>
      <c r="E97" s="11"/>
      <c r="F97" s="11"/>
      <c r="G97" s="11"/>
      <c r="H97" s="11"/>
    </row>
    <row r="98" spans="1:8" ht="12.75" customHeight="1">
      <c r="A98" s="53"/>
      <c r="B98" s="4" t="s">
        <v>96</v>
      </c>
      <c r="C98" s="2"/>
      <c r="D98" s="5"/>
      <c r="E98" s="6"/>
      <c r="F98" s="5"/>
      <c r="G98" s="5"/>
      <c r="H98" s="5"/>
    </row>
    <row r="99" spans="1:8" ht="12.75" customHeight="1">
      <c r="A99" s="53"/>
      <c r="B99" s="4" t="s">
        <v>97</v>
      </c>
      <c r="C99" s="2"/>
      <c r="D99" s="5"/>
      <c r="E99" s="5"/>
      <c r="F99" s="5"/>
      <c r="G99" s="5"/>
      <c r="H99" s="5"/>
    </row>
    <row r="100" spans="1:8" ht="12.75" customHeight="1">
      <c r="A100" s="53"/>
      <c r="B100" s="7" t="s">
        <v>98</v>
      </c>
      <c r="C100" s="14"/>
      <c r="D100" s="37"/>
      <c r="E100" s="37"/>
      <c r="F100" s="37"/>
      <c r="G100" s="37"/>
      <c r="H100" s="37"/>
    </row>
    <row r="101" spans="1:8" ht="12.75" customHeight="1">
      <c r="A101" s="53"/>
      <c r="B101" s="1" t="s">
        <v>99</v>
      </c>
      <c r="C101" s="10"/>
      <c r="D101" s="17"/>
      <c r="E101" s="17"/>
      <c r="F101" s="17"/>
      <c r="G101" s="17"/>
      <c r="H101" s="17"/>
    </row>
    <row r="102" spans="1:8" ht="12.75" customHeight="1">
      <c r="A102" s="53"/>
      <c r="B102" s="4" t="s">
        <v>100</v>
      </c>
      <c r="C102" s="2"/>
      <c r="D102" s="6"/>
      <c r="E102" s="6"/>
      <c r="F102" s="6"/>
      <c r="G102" s="6"/>
      <c r="H102" s="6"/>
    </row>
    <row r="103" spans="1:8" ht="12.75" customHeight="1">
      <c r="A103" s="53"/>
      <c r="B103" s="7" t="s">
        <v>101</v>
      </c>
      <c r="C103" s="8"/>
      <c r="D103" s="9"/>
      <c r="E103" s="9"/>
      <c r="F103" s="9"/>
      <c r="G103" s="9"/>
      <c r="H103" s="9"/>
    </row>
    <row r="104" spans="1:8" ht="12.75" customHeight="1">
      <c r="A104" s="53"/>
      <c r="B104" s="1" t="s">
        <v>102</v>
      </c>
      <c r="C104" s="10"/>
      <c r="D104" s="11"/>
      <c r="E104" s="11"/>
      <c r="F104" s="11"/>
      <c r="G104" s="11"/>
      <c r="H104" s="11"/>
    </row>
    <row r="105" spans="1:8" ht="12.75" customHeight="1">
      <c r="A105" s="53"/>
      <c r="B105" s="4" t="s">
        <v>103</v>
      </c>
      <c r="C105" s="2"/>
      <c r="D105" s="6"/>
      <c r="E105" s="6"/>
      <c r="F105" s="6"/>
      <c r="G105" s="6"/>
      <c r="H105" s="6"/>
    </row>
    <row r="106" spans="1:8" ht="12.75" customHeight="1" thickBot="1">
      <c r="A106" s="56"/>
      <c r="B106" s="19" t="s">
        <v>104</v>
      </c>
      <c r="C106" s="20"/>
      <c r="D106" s="38"/>
      <c r="E106" s="38"/>
      <c r="F106" s="38"/>
      <c r="G106" s="38"/>
      <c r="H106" s="38"/>
    </row>
    <row r="107" spans="1:8" ht="12.75" customHeight="1" thickTop="1">
      <c r="A107" s="57" t="s">
        <v>105</v>
      </c>
      <c r="B107" s="21" t="s">
        <v>106</v>
      </c>
      <c r="C107" s="27">
        <f aca="true" t="shared" si="0" ref="C107:H107">COUNTIF(C7:C44,"&lt;1200")</f>
        <v>0</v>
      </c>
      <c r="D107" s="27">
        <f t="shared" si="0"/>
        <v>0</v>
      </c>
      <c r="E107" s="27">
        <f t="shared" si="0"/>
        <v>0</v>
      </c>
      <c r="F107" s="27">
        <f t="shared" si="0"/>
        <v>0</v>
      </c>
      <c r="G107" s="27">
        <f t="shared" si="0"/>
        <v>0</v>
      </c>
      <c r="H107" s="27">
        <f t="shared" si="0"/>
        <v>0</v>
      </c>
    </row>
    <row r="108" spans="1:8" ht="12.75" customHeight="1" hidden="1">
      <c r="A108" s="58"/>
      <c r="B108" s="21" t="s">
        <v>107</v>
      </c>
      <c r="C108" s="28">
        <f aca="true" t="shared" si="1" ref="C108:H108">C107/38</f>
        <v>0</v>
      </c>
      <c r="D108" s="28">
        <f t="shared" si="1"/>
        <v>0</v>
      </c>
      <c r="E108" s="28">
        <f t="shared" si="1"/>
        <v>0</v>
      </c>
      <c r="F108" s="28">
        <f t="shared" si="1"/>
        <v>0</v>
      </c>
      <c r="G108" s="28">
        <f t="shared" si="1"/>
        <v>0</v>
      </c>
      <c r="H108" s="28">
        <f t="shared" si="1"/>
        <v>0</v>
      </c>
    </row>
    <row r="109" spans="1:8" ht="12.75" customHeight="1">
      <c r="A109" s="58"/>
      <c r="B109" s="21" t="s">
        <v>108</v>
      </c>
      <c r="C109" s="29">
        <f aca="true" t="shared" si="2" ref="C109:H109">SUM(C7:C44)/60</f>
        <v>0</v>
      </c>
      <c r="D109" s="29">
        <f t="shared" si="2"/>
        <v>0</v>
      </c>
      <c r="E109" s="29">
        <f t="shared" si="2"/>
        <v>0</v>
      </c>
      <c r="F109" s="29">
        <f t="shared" si="2"/>
        <v>0</v>
      </c>
      <c r="G109" s="29">
        <f t="shared" si="2"/>
        <v>0</v>
      </c>
      <c r="H109" s="29">
        <f t="shared" si="2"/>
        <v>0</v>
      </c>
    </row>
    <row r="110" spans="1:8" ht="12.75" customHeight="1">
      <c r="A110" s="58"/>
      <c r="B110" s="21" t="s">
        <v>109</v>
      </c>
      <c r="C110" s="30" t="e">
        <f aca="true" t="shared" si="3" ref="C110:H110">(C109-(38-C107)*20)/C107</f>
        <v>#DIV/0!</v>
      </c>
      <c r="D110" s="30" t="e">
        <f t="shared" si="3"/>
        <v>#DIV/0!</v>
      </c>
      <c r="E110" s="30" t="e">
        <f t="shared" si="3"/>
        <v>#DIV/0!</v>
      </c>
      <c r="F110" s="30" t="e">
        <f t="shared" si="3"/>
        <v>#DIV/0!</v>
      </c>
      <c r="G110" s="30" t="e">
        <f t="shared" si="3"/>
        <v>#DIV/0!</v>
      </c>
      <c r="H110" s="30" t="e">
        <f t="shared" si="3"/>
        <v>#DIV/0!</v>
      </c>
    </row>
    <row r="111" spans="1:8" ht="12.75" customHeight="1" thickBot="1">
      <c r="A111" s="59"/>
      <c r="B111" s="22" t="s">
        <v>110</v>
      </c>
      <c r="C111" s="31">
        <f aca="true" t="shared" si="4" ref="C111:H111">2600+2*((C107*100)/38)-((5*(C109/38)))</f>
        <v>2600</v>
      </c>
      <c r="D111" s="31">
        <f t="shared" si="4"/>
        <v>2600</v>
      </c>
      <c r="E111" s="31">
        <f t="shared" si="4"/>
        <v>2600</v>
      </c>
      <c r="F111" s="31">
        <f t="shared" si="4"/>
        <v>2600</v>
      </c>
      <c r="G111" s="31">
        <f t="shared" si="4"/>
        <v>2600</v>
      </c>
      <c r="H111" s="31">
        <f t="shared" si="4"/>
        <v>2600</v>
      </c>
    </row>
    <row r="112" spans="1:8" ht="12.75" customHeight="1">
      <c r="A112" s="64" t="s">
        <v>111</v>
      </c>
      <c r="B112" s="21" t="s">
        <v>112</v>
      </c>
      <c r="C112" s="32">
        <f aca="true" t="shared" si="5" ref="C112:H112">COUNTIF(C45:C80,"&lt;1200")</f>
        <v>0</v>
      </c>
      <c r="D112" s="32">
        <f t="shared" si="5"/>
        <v>0</v>
      </c>
      <c r="E112" s="32">
        <f t="shared" si="5"/>
        <v>0</v>
      </c>
      <c r="F112" s="32">
        <f t="shared" si="5"/>
        <v>0</v>
      </c>
      <c r="G112" s="32">
        <f t="shared" si="5"/>
        <v>0</v>
      </c>
      <c r="H112" s="32">
        <f t="shared" si="5"/>
        <v>0</v>
      </c>
    </row>
    <row r="113" spans="1:8" ht="12.75" customHeight="1" hidden="1">
      <c r="A113" s="58"/>
      <c r="B113" s="21" t="s">
        <v>113</v>
      </c>
      <c r="C113" s="28">
        <f aca="true" t="shared" si="6" ref="C113:H113">C112/36</f>
        <v>0</v>
      </c>
      <c r="D113" s="28">
        <f t="shared" si="6"/>
        <v>0</v>
      </c>
      <c r="E113" s="28">
        <f t="shared" si="6"/>
        <v>0</v>
      </c>
      <c r="F113" s="28">
        <f t="shared" si="6"/>
        <v>0</v>
      </c>
      <c r="G113" s="28">
        <f t="shared" si="6"/>
        <v>0</v>
      </c>
      <c r="H113" s="28">
        <f t="shared" si="6"/>
        <v>0</v>
      </c>
    </row>
    <row r="114" spans="1:8" ht="12.75" customHeight="1">
      <c r="A114" s="58"/>
      <c r="B114" s="21" t="s">
        <v>114</v>
      </c>
      <c r="C114" s="29">
        <f aca="true" t="shared" si="7" ref="C114:H114">SUM(C45:C80)/60</f>
        <v>0</v>
      </c>
      <c r="D114" s="29">
        <f t="shared" si="7"/>
        <v>0</v>
      </c>
      <c r="E114" s="29">
        <f t="shared" si="7"/>
        <v>0</v>
      </c>
      <c r="F114" s="29">
        <f t="shared" si="7"/>
        <v>0</v>
      </c>
      <c r="G114" s="29">
        <f t="shared" si="7"/>
        <v>0</v>
      </c>
      <c r="H114" s="29">
        <f t="shared" si="7"/>
        <v>0</v>
      </c>
    </row>
    <row r="115" spans="1:8" ht="12.75" customHeight="1">
      <c r="A115" s="58"/>
      <c r="B115" s="21" t="s">
        <v>115</v>
      </c>
      <c r="C115" s="30" t="e">
        <f aca="true" t="shared" si="8" ref="C115:H115">(C114-(36-C112)*20)/C112</f>
        <v>#DIV/0!</v>
      </c>
      <c r="D115" s="30" t="e">
        <f t="shared" si="8"/>
        <v>#DIV/0!</v>
      </c>
      <c r="E115" s="30" t="e">
        <f t="shared" si="8"/>
        <v>#DIV/0!</v>
      </c>
      <c r="F115" s="30" t="e">
        <f t="shared" si="8"/>
        <v>#DIV/0!</v>
      </c>
      <c r="G115" s="30" t="e">
        <f t="shared" si="8"/>
        <v>#DIV/0!</v>
      </c>
      <c r="H115" s="30" t="e">
        <f t="shared" si="8"/>
        <v>#DIV/0!</v>
      </c>
    </row>
    <row r="116" spans="1:8" ht="12.75" customHeight="1" thickBot="1">
      <c r="A116" s="59"/>
      <c r="B116" s="22" t="s">
        <v>116</v>
      </c>
      <c r="C116" s="31">
        <f aca="true" t="shared" si="9" ref="C116:H116">2600+2*((C112*100)/36)-((5*(C114/36)))</f>
        <v>2600</v>
      </c>
      <c r="D116" s="31">
        <f t="shared" si="9"/>
        <v>2600</v>
      </c>
      <c r="E116" s="31">
        <f t="shared" si="9"/>
        <v>2600</v>
      </c>
      <c r="F116" s="31">
        <f t="shared" si="9"/>
        <v>2600</v>
      </c>
      <c r="G116" s="31">
        <f t="shared" si="9"/>
        <v>2600</v>
      </c>
      <c r="H116" s="31">
        <f t="shared" si="9"/>
        <v>2600</v>
      </c>
    </row>
    <row r="117" spans="1:8" ht="12.75" customHeight="1">
      <c r="A117" s="64" t="s">
        <v>78</v>
      </c>
      <c r="B117" s="21" t="s">
        <v>117</v>
      </c>
      <c r="C117" s="32">
        <f aca="true" t="shared" si="10" ref="C117:H117">COUNTIF(C81:C106,"&lt;1200")</f>
        <v>0</v>
      </c>
      <c r="D117" s="32">
        <f t="shared" si="10"/>
        <v>0</v>
      </c>
      <c r="E117" s="32">
        <f t="shared" si="10"/>
        <v>0</v>
      </c>
      <c r="F117" s="32">
        <f t="shared" si="10"/>
        <v>0</v>
      </c>
      <c r="G117" s="32">
        <f t="shared" si="10"/>
        <v>0</v>
      </c>
      <c r="H117" s="32">
        <f t="shared" si="10"/>
        <v>0</v>
      </c>
    </row>
    <row r="118" spans="1:8" ht="12.75" customHeight="1" hidden="1">
      <c r="A118" s="58"/>
      <c r="B118" s="21" t="s">
        <v>118</v>
      </c>
      <c r="C118" s="28">
        <f aca="true" t="shared" si="11" ref="C118:H118">C117/26</f>
        <v>0</v>
      </c>
      <c r="D118" s="28">
        <f t="shared" si="11"/>
        <v>0</v>
      </c>
      <c r="E118" s="28">
        <f t="shared" si="11"/>
        <v>0</v>
      </c>
      <c r="F118" s="28">
        <f t="shared" si="11"/>
        <v>0</v>
      </c>
      <c r="G118" s="28">
        <f t="shared" si="11"/>
        <v>0</v>
      </c>
      <c r="H118" s="28">
        <f t="shared" si="11"/>
        <v>0</v>
      </c>
    </row>
    <row r="119" spans="1:8" ht="12.75" customHeight="1">
      <c r="A119" s="58"/>
      <c r="B119" s="21" t="s">
        <v>119</v>
      </c>
      <c r="C119" s="29">
        <f aca="true" t="shared" si="12" ref="C119:H119">SUM(C81:C106)/60</f>
        <v>0</v>
      </c>
      <c r="D119" s="29">
        <f t="shared" si="12"/>
        <v>0</v>
      </c>
      <c r="E119" s="29">
        <f t="shared" si="12"/>
        <v>0</v>
      </c>
      <c r="F119" s="29">
        <f t="shared" si="12"/>
        <v>0</v>
      </c>
      <c r="G119" s="29">
        <f t="shared" si="12"/>
        <v>0</v>
      </c>
      <c r="H119" s="29">
        <f t="shared" si="12"/>
        <v>0</v>
      </c>
    </row>
    <row r="120" spans="1:8" ht="12.75" customHeight="1">
      <c r="A120" s="58"/>
      <c r="B120" s="21" t="s">
        <v>120</v>
      </c>
      <c r="C120" s="30" t="e">
        <f aca="true" t="shared" si="13" ref="C120:H120">(C119-(26-C117)*20)/C117</f>
        <v>#DIV/0!</v>
      </c>
      <c r="D120" s="30" t="e">
        <f t="shared" si="13"/>
        <v>#DIV/0!</v>
      </c>
      <c r="E120" s="30" t="e">
        <f t="shared" si="13"/>
        <v>#DIV/0!</v>
      </c>
      <c r="F120" s="30" t="e">
        <f t="shared" si="13"/>
        <v>#DIV/0!</v>
      </c>
      <c r="G120" s="30" t="e">
        <f t="shared" si="13"/>
        <v>#DIV/0!</v>
      </c>
      <c r="H120" s="30" t="e">
        <f t="shared" si="13"/>
        <v>#DIV/0!</v>
      </c>
    </row>
    <row r="121" spans="1:8" ht="12.75" customHeight="1" thickBot="1">
      <c r="A121" s="65"/>
      <c r="B121" s="23" t="s">
        <v>121</v>
      </c>
      <c r="C121" s="33">
        <f aca="true" t="shared" si="14" ref="C121:H121">2600+2*((C117*100)/26)-((5*(C119/26)))</f>
        <v>2600</v>
      </c>
      <c r="D121" s="33">
        <f t="shared" si="14"/>
        <v>2600</v>
      </c>
      <c r="E121" s="33">
        <f t="shared" si="14"/>
        <v>2600</v>
      </c>
      <c r="F121" s="33">
        <f t="shared" si="14"/>
        <v>2600</v>
      </c>
      <c r="G121" s="33">
        <f t="shared" si="14"/>
        <v>2600</v>
      </c>
      <c r="H121" s="33">
        <f t="shared" si="14"/>
        <v>2600</v>
      </c>
    </row>
    <row r="122" spans="1:8" ht="12.75" customHeight="1" thickTop="1">
      <c r="A122" s="66" t="s">
        <v>122</v>
      </c>
      <c r="B122" s="67"/>
      <c r="C122" s="34">
        <f aca="true" t="shared" si="15" ref="C122:H122">COUNTIF(C7:C106,"&lt;1200")</f>
        <v>0</v>
      </c>
      <c r="D122" s="34">
        <f t="shared" si="15"/>
        <v>0</v>
      </c>
      <c r="E122" s="34">
        <f t="shared" si="15"/>
        <v>0</v>
      </c>
      <c r="F122" s="34">
        <f t="shared" si="15"/>
        <v>0</v>
      </c>
      <c r="G122" s="34">
        <f t="shared" si="15"/>
        <v>0</v>
      </c>
      <c r="H122" s="34">
        <f t="shared" si="15"/>
        <v>0</v>
      </c>
    </row>
    <row r="123" spans="1:8" ht="12.75" customHeight="1">
      <c r="A123" s="68" t="s">
        <v>123</v>
      </c>
      <c r="B123" s="69"/>
      <c r="C123" s="24" t="e">
        <f aca="true" t="shared" si="16" ref="C123:H123">(C124-(100-C122)*20)/C122</f>
        <v>#DIV/0!</v>
      </c>
      <c r="D123" s="24" t="e">
        <f t="shared" si="16"/>
        <v>#DIV/0!</v>
      </c>
      <c r="E123" s="24" t="e">
        <f t="shared" si="16"/>
        <v>#DIV/0!</v>
      </c>
      <c r="F123" s="24" t="e">
        <f t="shared" si="16"/>
        <v>#DIV/0!</v>
      </c>
      <c r="G123" s="24" t="e">
        <f t="shared" si="16"/>
        <v>#DIV/0!</v>
      </c>
      <c r="H123" s="24" t="e">
        <f t="shared" si="16"/>
        <v>#DIV/0!</v>
      </c>
    </row>
    <row r="124" spans="1:8" ht="30" customHeight="1" thickBot="1">
      <c r="A124" s="60" t="s">
        <v>124</v>
      </c>
      <c r="B124" s="61"/>
      <c r="C124" s="25">
        <f aca="true" t="shared" si="17" ref="C124:H124">SUM(C7:C106)/60</f>
        <v>0</v>
      </c>
      <c r="D124" s="25">
        <f t="shared" si="17"/>
        <v>0</v>
      </c>
      <c r="E124" s="25">
        <f t="shared" si="17"/>
        <v>0</v>
      </c>
      <c r="F124" s="25">
        <f t="shared" si="17"/>
        <v>0</v>
      </c>
      <c r="G124" s="25">
        <f t="shared" si="17"/>
        <v>0</v>
      </c>
      <c r="H124" s="25">
        <f t="shared" si="17"/>
        <v>0</v>
      </c>
    </row>
    <row r="125" spans="1:8" ht="18" thickBot="1" thickTop="1">
      <c r="A125" s="62" t="s">
        <v>125</v>
      </c>
      <c r="B125" s="63"/>
      <c r="C125" s="26">
        <f aca="true" t="shared" si="18" ref="C125:H125">2600+2*((C122*100)/100)-((5*(C124/100)))</f>
        <v>2600</v>
      </c>
      <c r="D125" s="26">
        <f t="shared" si="18"/>
        <v>2600</v>
      </c>
      <c r="E125" s="26">
        <f t="shared" si="18"/>
        <v>2600</v>
      </c>
      <c r="F125" s="26">
        <f t="shared" si="18"/>
        <v>2600</v>
      </c>
      <c r="G125" s="26">
        <f t="shared" si="18"/>
        <v>2600</v>
      </c>
      <c r="H125" s="26">
        <f t="shared" si="18"/>
        <v>2600</v>
      </c>
    </row>
    <row r="126" ht="13.5" thickTop="1"/>
  </sheetData>
  <mergeCells count="15">
    <mergeCell ref="A124:B124"/>
    <mergeCell ref="A125:B125"/>
    <mergeCell ref="A112:A116"/>
    <mergeCell ref="A117:A121"/>
    <mergeCell ref="A122:B122"/>
    <mergeCell ref="A123:B123"/>
    <mergeCell ref="A7:A44"/>
    <mergeCell ref="A45:A80"/>
    <mergeCell ref="A81:A106"/>
    <mergeCell ref="A107:A111"/>
    <mergeCell ref="A1:B2"/>
    <mergeCell ref="A3:B3"/>
    <mergeCell ref="A5:B5"/>
    <mergeCell ref="A6:B6"/>
    <mergeCell ref="A4:B4"/>
  </mergeCells>
  <conditionalFormatting sqref="C7:H106">
    <cfRule type="cellIs" priority="1" dxfId="0" operator="equal" stopIfTrue="1">
      <formula>1200</formula>
    </cfRule>
  </conditionalFormatting>
  <printOptions/>
  <pageMargins left="0.79" right="0.79" top="0.98" bottom="0.98" header="0.49" footer="0.49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Tests &amp; XLS-Tabellen: Manfred Meiler, Kaarst (GER)</Manager>
  <Company>mailto: Manfred.Meiler@t-online.de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WM-Test auf AMD TB 1,4 GHz mit 384 MB DDR-RAM</dc:title>
  <dc:subject>Stellungstest für Schachprogramme</dc:subject>
  <dc:creator>Dr. Michael Gurevich &amp; Heinz-Josef Schumacher</dc:creator>
  <cp:keywords>Test der Analysefähigkeiten von Schach-Engines</cp:keywords>
  <dc:description>Testbedingungen:
20 Minuten auf Analysestufe
a) ohne Eröffnungsbuch
b) mit Nalimov-TB (5-Steiner, 32 MB TB-Cache) 
</dc:description>
  <cp:lastModifiedBy>Hans Müller</cp:lastModifiedBy>
  <cp:lastPrinted>2002-10-22T17:40:15Z</cp:lastPrinted>
  <dcterms:created xsi:type="dcterms:W3CDTF">2001-04-08T21:27:27Z</dcterms:created>
  <dcterms:modified xsi:type="dcterms:W3CDTF">2002-11-29T17:37:29Z</dcterms:modified>
  <cp:category>WM-Test (100 Aufgaben)</cp:category>
  <cp:version/>
  <cp:contentType/>
  <cp:contentStatus/>
</cp:coreProperties>
</file>